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608" windowHeight="7752"/>
  </bookViews>
  <sheets>
    <sheet name="Remodelado Con Badenes" sheetId="5" r:id="rId1"/>
  </sheets>
  <definedNames>
    <definedName name="_xlnm.Print_Area" localSheetId="0">'Remodelado Con Badenes'!$A$1:$I$53</definedName>
  </definedNames>
  <calcPr calcId="145621"/>
</workbook>
</file>

<file path=xl/calcChain.xml><?xml version="1.0" encoding="utf-8"?>
<calcChain xmlns="http://schemas.openxmlformats.org/spreadsheetml/2006/main">
  <c r="I52" i="5" l="1"/>
  <c r="H41" i="5" l="1"/>
  <c r="E39" i="5"/>
  <c r="H39" i="5" s="1"/>
  <c r="E38" i="5"/>
  <c r="H38" i="5" s="1"/>
  <c r="E34" i="5"/>
  <c r="E35" i="5" s="1"/>
  <c r="H35" i="5" s="1"/>
  <c r="E31" i="5"/>
  <c r="H31" i="5" s="1"/>
  <c r="E26" i="5"/>
  <c r="E27" i="5" s="1"/>
  <c r="H27" i="5" s="1"/>
  <c r="H43" i="5"/>
  <c r="H42" i="5"/>
  <c r="E18" i="5"/>
  <c r="E23" i="5" s="1"/>
  <c r="H23" i="5" s="1"/>
  <c r="I22" i="5" s="1"/>
  <c r="E16" i="5"/>
  <c r="H16" i="5" s="1"/>
  <c r="E12" i="5"/>
  <c r="E13" i="5" s="1"/>
  <c r="H13" i="5" s="1"/>
  <c r="H10" i="5"/>
  <c r="I10" i="5" s="1"/>
  <c r="I40" i="5" l="1"/>
  <c r="E19" i="5"/>
  <c r="E20" i="5" s="1"/>
  <c r="H20" i="5" s="1"/>
  <c r="E30" i="5"/>
  <c r="H30" i="5" s="1"/>
  <c r="H26" i="5"/>
  <c r="I25" i="5" s="1"/>
  <c r="E29" i="5"/>
  <c r="H29" i="5" s="1"/>
  <c r="E37" i="5"/>
  <c r="H37" i="5" s="1"/>
  <c r="I36" i="5" s="1"/>
  <c r="H34" i="5"/>
  <c r="I33" i="5" s="1"/>
  <c r="H12" i="5"/>
  <c r="I11" i="5" s="1"/>
  <c r="E15" i="5"/>
  <c r="H15" i="5" s="1"/>
  <c r="I14" i="5" s="1"/>
  <c r="H19" i="5" l="1"/>
  <c r="E21" i="5"/>
  <c r="H21" i="5" s="1"/>
  <c r="I28" i="5"/>
  <c r="I18" i="5" l="1"/>
  <c r="I44" i="5" l="1"/>
  <c r="I48" i="5" s="1"/>
  <c r="I47" i="5" l="1"/>
  <c r="I49" i="5"/>
  <c r="I45" i="5"/>
  <c r="I50" i="5" s="1"/>
  <c r="I51" i="5"/>
  <c r="I46" i="5"/>
</calcChain>
</file>

<file path=xl/sharedStrings.xml><?xml version="1.0" encoding="utf-8"?>
<sst xmlns="http://schemas.openxmlformats.org/spreadsheetml/2006/main" count="95" uniqueCount="55">
  <si>
    <t>PARTIDA</t>
  </si>
  <si>
    <t>UD.</t>
  </si>
  <si>
    <t>P.U.</t>
  </si>
  <si>
    <t>TOTAL</t>
  </si>
  <si>
    <t xml:space="preserve"> </t>
  </si>
  <si>
    <t>NO.</t>
  </si>
  <si>
    <t>CANT.</t>
  </si>
  <si>
    <t>TOTAL GENERAL</t>
  </si>
  <si>
    <t>MOVIMIENTO DE TIERRA</t>
  </si>
  <si>
    <t>HORMIGON</t>
  </si>
  <si>
    <t>MISCELANEOS</t>
  </si>
  <si>
    <t>Ud.</t>
  </si>
  <si>
    <t>SUB-TOTAL »</t>
  </si>
  <si>
    <t xml:space="preserve">     </t>
  </si>
  <si>
    <t>B</t>
  </si>
  <si>
    <t>Letrero</t>
  </si>
  <si>
    <t>Dirección Técnica</t>
  </si>
  <si>
    <t>Transporte</t>
  </si>
  <si>
    <t>Fianzas y Seguros</t>
  </si>
  <si>
    <r>
      <t>m</t>
    </r>
    <r>
      <rPr>
        <vertAlign val="superscript"/>
        <sz val="10"/>
        <rFont val="Arial"/>
        <family val="2"/>
      </rPr>
      <t>3</t>
    </r>
  </si>
  <si>
    <t>VALOR RD$</t>
  </si>
  <si>
    <t>Limpieza</t>
  </si>
  <si>
    <t>P.a</t>
  </si>
  <si>
    <t>Codia</t>
  </si>
  <si>
    <t>Fondo de pensiones</t>
  </si>
  <si>
    <t>A</t>
  </si>
  <si>
    <r>
      <t>m</t>
    </r>
    <r>
      <rPr>
        <b/>
        <vertAlign val="superscript"/>
        <sz val="10"/>
        <rFont val="Arial"/>
        <family val="2"/>
      </rPr>
      <t>L</t>
    </r>
  </si>
  <si>
    <t>Replanteo</t>
  </si>
  <si>
    <r>
      <t>m</t>
    </r>
    <r>
      <rPr>
        <vertAlign val="superscript"/>
        <sz val="10"/>
        <rFont val="Arial"/>
        <family val="2"/>
      </rPr>
      <t>L</t>
    </r>
  </si>
  <si>
    <t>Excavación</t>
  </si>
  <si>
    <t>Bote</t>
  </si>
  <si>
    <t>Telford</t>
  </si>
  <si>
    <t>En contén</t>
  </si>
  <si>
    <t>Hormigon Baden</t>
  </si>
  <si>
    <t>Terminación Baden</t>
  </si>
  <si>
    <r>
      <t>m</t>
    </r>
    <r>
      <rPr>
        <vertAlign val="superscript"/>
        <sz val="10"/>
        <rFont val="Arial"/>
        <family val="2"/>
      </rPr>
      <t>2</t>
    </r>
  </si>
  <si>
    <t>ML</t>
  </si>
  <si>
    <t>Relleno</t>
  </si>
  <si>
    <t>Hormigon en Acera</t>
  </si>
  <si>
    <t>C</t>
  </si>
  <si>
    <r>
      <t xml:space="preserve">CONTENIDO: </t>
    </r>
    <r>
      <rPr>
        <sz val="12"/>
        <rFont val="Arial"/>
        <family val="2"/>
      </rPr>
      <t>Pesupuesto</t>
    </r>
  </si>
  <si>
    <r>
      <t>PROYECTO</t>
    </r>
    <r>
      <rPr>
        <b/>
        <sz val="12"/>
        <rFont val="Arial"/>
        <family val="2"/>
      </rPr>
      <t>:</t>
    </r>
    <r>
      <rPr>
        <sz val="12"/>
        <rFont val="Arial"/>
        <family val="2"/>
      </rPr>
      <t xml:space="preserve"> Construcion Aceras, Badenes y Contenes.</t>
    </r>
  </si>
  <si>
    <r>
      <t>FECHA:</t>
    </r>
    <r>
      <rPr>
        <sz val="12"/>
        <rFont val="Arial"/>
        <family val="2"/>
      </rPr>
      <t xml:space="preserve"> 25 Septie</t>
    </r>
    <r>
      <rPr>
        <b/>
        <sz val="12"/>
        <rFont val="Arial"/>
        <family val="2"/>
      </rPr>
      <t>m</t>
    </r>
    <r>
      <rPr>
        <sz val="12"/>
        <rFont val="Arial"/>
        <family val="2"/>
      </rPr>
      <t>bre 2025.</t>
    </r>
  </si>
  <si>
    <t>CONSTRUCCION BADEN ENTRADA URBANIZACION VENEZIA</t>
  </si>
  <si>
    <t>Demolicón</t>
  </si>
  <si>
    <t>CONSTRUCCION BADEN ENTRADA DEL CHIPEO BANCA LOTEDOM</t>
  </si>
  <si>
    <t>Gastos Administrativos</t>
  </si>
  <si>
    <t>ITBIS DIRECCION TECNICA</t>
  </si>
  <si>
    <t>Puerba de Hormigon</t>
  </si>
  <si>
    <t>D</t>
  </si>
  <si>
    <t>E</t>
  </si>
  <si>
    <r>
      <t>CONSTRUCCION CONTENES CALLE PRINCIPAL (910.44 M</t>
    </r>
    <r>
      <rPr>
        <b/>
        <i/>
        <vertAlign val="superscript"/>
        <sz val="10"/>
        <rFont val="Arial"/>
        <family val="2"/>
      </rPr>
      <t>L</t>
    </r>
    <r>
      <rPr>
        <b/>
        <i/>
        <sz val="10"/>
        <rFont val="Arial"/>
        <family val="2"/>
      </rPr>
      <t>)</t>
    </r>
  </si>
  <si>
    <t xml:space="preserve">CONSTRUCCION ACERA CALLE PRINCIPAL (910.44 ML x 1.20 ML) </t>
  </si>
  <si>
    <r>
      <t>UBICACIÓN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>Carretera Principal Cibao Noroeste, Sabana Grande, La Canela.</t>
    </r>
  </si>
  <si>
    <t>FICHA TECNICA CONSTRUCCION DE INSFRAESTRUCTURA PEATONAL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</si>
</sst>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i/>
      <vertAlign val="superscript"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4" fillId="0" borderId="1" xfId="1" applyFont="1" applyBorder="1"/>
    <xf numFmtId="0" fontId="4" fillId="0" borderId="0" xfId="0" applyFont="1" applyBorder="1"/>
    <xf numFmtId="43" fontId="4" fillId="0" borderId="1" xfId="1" applyFont="1" applyBorder="1" applyAlignment="1">
      <alignment horizontal="left"/>
    </xf>
    <xf numFmtId="10" fontId="4" fillId="0" borderId="1" xfId="1" applyNumberFormat="1" applyFont="1" applyBorder="1"/>
    <xf numFmtId="40" fontId="4" fillId="0" borderId="1" xfId="2" applyNumberFormat="1" applyFont="1" applyBorder="1"/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43" fontId="2" fillId="0" borderId="4" xfId="1" applyFont="1" applyBorder="1"/>
    <xf numFmtId="43" fontId="4" fillId="0" borderId="4" xfId="1" applyFont="1" applyBorder="1" applyAlignment="1">
      <alignment horizontal="left"/>
    </xf>
    <xf numFmtId="43" fontId="4" fillId="0" borderId="4" xfId="1" applyFont="1" applyBorder="1"/>
    <xf numFmtId="43" fontId="2" fillId="0" borderId="3" xfId="1" applyFont="1" applyBorder="1"/>
    <xf numFmtId="43" fontId="4" fillId="0" borderId="3" xfId="1" applyFont="1" applyBorder="1" applyAlignment="1">
      <alignment horizontal="left"/>
    </xf>
    <xf numFmtId="43" fontId="4" fillId="0" borderId="3" xfId="1" applyFont="1" applyBorder="1"/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10" fontId="4" fillId="0" borderId="5" xfId="1" applyNumberFormat="1" applyFont="1" applyBorder="1"/>
    <xf numFmtId="43" fontId="4" fillId="0" borderId="1" xfId="1" applyNumberFormat="1" applyFont="1" applyBorder="1"/>
    <xf numFmtId="0" fontId="4" fillId="0" borderId="8" xfId="0" applyFont="1" applyBorder="1" applyAlignment="1">
      <alignment horizontal="center"/>
    </xf>
    <xf numFmtId="43" fontId="4" fillId="0" borderId="5" xfId="1" applyNumberFormat="1" applyFont="1" applyBorder="1"/>
    <xf numFmtId="40" fontId="4" fillId="0" borderId="1" xfId="2" applyNumberFormat="1" applyFont="1" applyFill="1" applyBorder="1"/>
    <xf numFmtId="0" fontId="2" fillId="0" borderId="4" xfId="0" applyFont="1" applyBorder="1" applyAlignment="1">
      <alignment horizontal="center"/>
    </xf>
    <xf numFmtId="43" fontId="7" fillId="0" borderId="0" xfId="1" applyNumberFormat="1" applyFont="1" applyBorder="1"/>
    <xf numFmtId="0" fontId="0" fillId="0" borderId="0" xfId="0" applyBorder="1"/>
    <xf numFmtId="164" fontId="2" fillId="0" borderId="0" xfId="2" applyNumberFormat="1" applyFont="1" applyBorder="1"/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3" fillId="0" borderId="0" xfId="1" applyFont="1" applyBorder="1"/>
    <xf numFmtId="0" fontId="3" fillId="0" borderId="0" xfId="0" applyFont="1" applyBorder="1"/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2" fontId="7" fillId="0" borderId="1" xfId="0" applyNumberFormat="1" applyFont="1" applyBorder="1" applyAlignment="1"/>
    <xf numFmtId="43" fontId="2" fillId="0" borderId="1" xfId="0" applyNumberFormat="1" applyFont="1" applyBorder="1"/>
    <xf numFmtId="164" fontId="2" fillId="0" borderId="1" xfId="2" applyNumberFormat="1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4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0" fillId="0" borderId="7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H53" sqref="H53:I53"/>
    </sheetView>
  </sheetViews>
  <sheetFormatPr baseColWidth="10" defaultRowHeight="13.2" x14ac:dyDescent="0.25"/>
  <cols>
    <col min="1" max="1" width="4.88671875" customWidth="1"/>
    <col min="4" max="4" width="6.44140625" customWidth="1"/>
    <col min="5" max="5" width="10.21875" customWidth="1"/>
    <col min="6" max="6" width="6.21875" customWidth="1"/>
    <col min="7" max="7" width="12.44140625" customWidth="1"/>
    <col min="8" max="8" width="13.88671875" customWidth="1"/>
    <col min="9" max="9" width="17.5546875" bestFit="1" customWidth="1"/>
  </cols>
  <sheetData>
    <row r="1" spans="1:9" ht="15.6" x14ac:dyDescent="0.3">
      <c r="A1" s="66"/>
      <c r="B1" s="67"/>
      <c r="C1" s="67"/>
      <c r="D1" s="67"/>
      <c r="E1" s="67"/>
      <c r="F1" s="67"/>
      <c r="G1" s="67"/>
      <c r="H1" s="67"/>
      <c r="I1" s="68"/>
    </row>
    <row r="2" spans="1:9" ht="15.6" x14ac:dyDescent="0.3">
      <c r="A2" s="66" t="s">
        <v>54</v>
      </c>
      <c r="B2" s="67"/>
      <c r="C2" s="67"/>
      <c r="D2" s="67"/>
      <c r="E2" s="67"/>
      <c r="F2" s="67"/>
      <c r="G2" s="67"/>
      <c r="H2" s="67"/>
      <c r="I2" s="68"/>
    </row>
    <row r="3" spans="1:9" x14ac:dyDescent="0.25">
      <c r="A3" s="41"/>
      <c r="B3" s="48"/>
      <c r="C3" s="48"/>
      <c r="D3" s="48"/>
      <c r="E3" s="48"/>
      <c r="F3" s="48"/>
      <c r="G3" s="48"/>
      <c r="H3" s="48"/>
      <c r="I3" s="42"/>
    </row>
    <row r="4" spans="1:9" ht="15.6" x14ac:dyDescent="0.3">
      <c r="A4" s="69" t="s">
        <v>41</v>
      </c>
      <c r="B4" s="70"/>
      <c r="C4" s="70"/>
      <c r="D4" s="70"/>
      <c r="E4" s="70"/>
      <c r="F4" s="70"/>
      <c r="G4" s="70"/>
      <c r="H4" s="70"/>
      <c r="I4" s="71"/>
    </row>
    <row r="5" spans="1:9" ht="15.6" x14ac:dyDescent="0.3">
      <c r="A5" s="69" t="s">
        <v>53</v>
      </c>
      <c r="B5" s="70"/>
      <c r="C5" s="70"/>
      <c r="D5" s="70"/>
      <c r="E5" s="70"/>
      <c r="F5" s="70"/>
      <c r="G5" s="70"/>
      <c r="H5" s="70"/>
      <c r="I5" s="71"/>
    </row>
    <row r="6" spans="1:9" ht="15.6" x14ac:dyDescent="0.3">
      <c r="A6" s="69" t="s">
        <v>40</v>
      </c>
      <c r="B6" s="72"/>
      <c r="C6" s="72"/>
      <c r="D6" s="72"/>
      <c r="E6" s="72"/>
      <c r="F6" s="72"/>
      <c r="G6" s="72"/>
      <c r="H6" s="73"/>
      <c r="I6" s="74"/>
    </row>
    <row r="7" spans="1:9" ht="15.6" x14ac:dyDescent="0.3">
      <c r="A7" s="75" t="s">
        <v>42</v>
      </c>
      <c r="B7" s="76"/>
      <c r="C7" s="76"/>
      <c r="D7" s="76"/>
      <c r="E7" s="76"/>
      <c r="F7" s="76"/>
      <c r="G7" s="76"/>
      <c r="H7" s="77"/>
      <c r="I7" s="78"/>
    </row>
    <row r="8" spans="1:9" x14ac:dyDescent="0.25">
      <c r="A8" s="1" t="s">
        <v>5</v>
      </c>
      <c r="B8" s="65" t="s">
        <v>0</v>
      </c>
      <c r="C8" s="65"/>
      <c r="D8" s="65"/>
      <c r="E8" s="49" t="s">
        <v>6</v>
      </c>
      <c r="F8" s="49" t="s">
        <v>1</v>
      </c>
      <c r="G8" s="49" t="s">
        <v>2</v>
      </c>
      <c r="H8" s="46" t="s">
        <v>20</v>
      </c>
      <c r="I8" s="46" t="s">
        <v>3</v>
      </c>
    </row>
    <row r="9" spans="1:9" ht="15.6" x14ac:dyDescent="0.25">
      <c r="A9" s="20" t="s">
        <v>25</v>
      </c>
      <c r="B9" s="62" t="s">
        <v>51</v>
      </c>
      <c r="C9" s="63"/>
      <c r="D9" s="63"/>
      <c r="E9" s="63"/>
      <c r="F9" s="63"/>
      <c r="G9" s="63"/>
      <c r="H9" s="63"/>
      <c r="I9" s="64"/>
    </row>
    <row r="10" spans="1:9" ht="15.6" x14ac:dyDescent="0.25">
      <c r="A10" s="3">
        <v>0</v>
      </c>
      <c r="B10" s="54" t="s">
        <v>27</v>
      </c>
      <c r="C10" s="55"/>
      <c r="D10" s="56"/>
      <c r="E10" s="14">
        <v>910.44340999999997</v>
      </c>
      <c r="F10" s="37" t="s">
        <v>28</v>
      </c>
      <c r="G10" s="17"/>
      <c r="H10" s="8">
        <f>+G10*E10</f>
        <v>0</v>
      </c>
      <c r="I10" s="2">
        <f>H10</f>
        <v>0</v>
      </c>
    </row>
    <row r="11" spans="1:9" x14ac:dyDescent="0.25">
      <c r="A11" s="20">
        <v>101</v>
      </c>
      <c r="B11" s="62" t="s">
        <v>8</v>
      </c>
      <c r="C11" s="63"/>
      <c r="D11" s="64"/>
      <c r="E11" s="13"/>
      <c r="F11" s="11"/>
      <c r="G11" s="16"/>
      <c r="H11" s="2"/>
      <c r="I11" s="2">
        <f>SUM(H12:H13)</f>
        <v>0</v>
      </c>
    </row>
    <row r="12" spans="1:9" ht="15.6" x14ac:dyDescent="0.25">
      <c r="A12" s="3">
        <v>0</v>
      </c>
      <c r="B12" s="54" t="s">
        <v>29</v>
      </c>
      <c r="C12" s="55"/>
      <c r="D12" s="56"/>
      <c r="E12" s="14">
        <f>E10*0.3*0.55</f>
        <v>150.22316265000001</v>
      </c>
      <c r="F12" s="19" t="s">
        <v>19</v>
      </c>
      <c r="G12" s="17"/>
      <c r="H12" s="8">
        <f>+G12*E12</f>
        <v>0</v>
      </c>
      <c r="I12" s="2"/>
    </row>
    <row r="13" spans="1:9" ht="15.6" x14ac:dyDescent="0.25">
      <c r="A13" s="3">
        <v>1</v>
      </c>
      <c r="B13" s="54" t="s">
        <v>30</v>
      </c>
      <c r="C13" s="55"/>
      <c r="D13" s="56"/>
      <c r="E13" s="14">
        <f>E12*1.3</f>
        <v>195.29011144500001</v>
      </c>
      <c r="F13" s="19" t="s">
        <v>19</v>
      </c>
      <c r="G13" s="17"/>
      <c r="H13" s="8">
        <f>+G13*E13</f>
        <v>0</v>
      </c>
      <c r="I13" s="1"/>
    </row>
    <row r="14" spans="1:9" x14ac:dyDescent="0.25">
      <c r="A14" s="20">
        <v>102</v>
      </c>
      <c r="B14" s="62" t="s">
        <v>9</v>
      </c>
      <c r="C14" s="63"/>
      <c r="D14" s="64"/>
      <c r="E14" s="13"/>
      <c r="F14" s="11"/>
      <c r="G14" s="16"/>
      <c r="H14" s="2"/>
      <c r="I14" s="2">
        <f>SUM(H15:H16)</f>
        <v>0</v>
      </c>
    </row>
    <row r="15" spans="1:9" ht="15.6" x14ac:dyDescent="0.25">
      <c r="A15" s="3">
        <v>0</v>
      </c>
      <c r="B15" s="54" t="s">
        <v>31</v>
      </c>
      <c r="C15" s="55"/>
      <c r="D15" s="56"/>
      <c r="E15" s="15">
        <f>E12</f>
        <v>150.22316265000001</v>
      </c>
      <c r="F15" s="19" t="s">
        <v>19</v>
      </c>
      <c r="G15" s="18"/>
      <c r="H15" s="6">
        <f>+G15*E15</f>
        <v>0</v>
      </c>
      <c r="I15" s="1"/>
    </row>
    <row r="16" spans="1:9" ht="15.6" x14ac:dyDescent="0.25">
      <c r="A16" s="3">
        <v>1</v>
      </c>
      <c r="B16" s="54" t="s">
        <v>32</v>
      </c>
      <c r="C16" s="55"/>
      <c r="D16" s="56"/>
      <c r="E16" s="15">
        <f>E10</f>
        <v>910.44340999999997</v>
      </c>
      <c r="F16" s="37" t="s">
        <v>28</v>
      </c>
      <c r="G16" s="18"/>
      <c r="H16" s="6">
        <f>+G16*E16</f>
        <v>0</v>
      </c>
      <c r="I16" s="1"/>
    </row>
    <row r="17" spans="1:9" x14ac:dyDescent="0.25">
      <c r="A17" s="20" t="s">
        <v>14</v>
      </c>
      <c r="B17" s="62" t="s">
        <v>52</v>
      </c>
      <c r="C17" s="63"/>
      <c r="D17" s="63"/>
      <c r="E17" s="63"/>
      <c r="F17" s="63"/>
      <c r="G17" s="63"/>
      <c r="H17" s="63"/>
      <c r="I17" s="64"/>
    </row>
    <row r="18" spans="1:9" x14ac:dyDescent="0.25">
      <c r="A18" s="20">
        <v>103</v>
      </c>
      <c r="B18" s="62" t="s">
        <v>8</v>
      </c>
      <c r="C18" s="63"/>
      <c r="D18" s="64"/>
      <c r="E18" s="13">
        <f>E10</f>
        <v>910.44340999999997</v>
      </c>
      <c r="F18" s="11" t="s">
        <v>36</v>
      </c>
      <c r="G18" s="16">
        <v>1.2</v>
      </c>
      <c r="H18" s="2"/>
      <c r="I18" s="2">
        <f>SUM(H19:H21)</f>
        <v>0</v>
      </c>
    </row>
    <row r="19" spans="1:9" ht="15.6" x14ac:dyDescent="0.25">
      <c r="A19" s="3">
        <v>0</v>
      </c>
      <c r="B19" s="54" t="s">
        <v>29</v>
      </c>
      <c r="C19" s="55"/>
      <c r="D19" s="56"/>
      <c r="E19" s="14">
        <f>E18*1.2*0.2</f>
        <v>218.5064184</v>
      </c>
      <c r="F19" s="19" t="s">
        <v>19</v>
      </c>
      <c r="G19" s="17"/>
      <c r="H19" s="8">
        <f>+G19*E19</f>
        <v>0</v>
      </c>
      <c r="I19" s="2"/>
    </row>
    <row r="20" spans="1:9" ht="15.6" x14ac:dyDescent="0.25">
      <c r="A20" s="3">
        <v>1</v>
      </c>
      <c r="B20" s="54" t="s">
        <v>30</v>
      </c>
      <c r="C20" s="55"/>
      <c r="D20" s="56"/>
      <c r="E20" s="14">
        <f>E19*1.3</f>
        <v>284.05834392000003</v>
      </c>
      <c r="F20" s="19" t="s">
        <v>19</v>
      </c>
      <c r="G20" s="17"/>
      <c r="H20" s="8">
        <f>+G20*E20</f>
        <v>0</v>
      </c>
      <c r="I20" s="1"/>
    </row>
    <row r="21" spans="1:9" ht="15.6" x14ac:dyDescent="0.25">
      <c r="A21" s="3">
        <v>2</v>
      </c>
      <c r="B21" s="54" t="s">
        <v>37</v>
      </c>
      <c r="C21" s="55"/>
      <c r="D21" s="56"/>
      <c r="E21" s="14">
        <f>E20/2</f>
        <v>142.02917196000001</v>
      </c>
      <c r="F21" s="19" t="s">
        <v>19</v>
      </c>
      <c r="G21" s="17"/>
      <c r="H21" s="8">
        <f>+G21*E21</f>
        <v>0</v>
      </c>
      <c r="I21" s="1"/>
    </row>
    <row r="22" spans="1:9" x14ac:dyDescent="0.25">
      <c r="A22" s="20">
        <v>104</v>
      </c>
      <c r="B22" s="62" t="s">
        <v>9</v>
      </c>
      <c r="C22" s="63"/>
      <c r="D22" s="64"/>
      <c r="E22" s="13"/>
      <c r="F22" s="11"/>
      <c r="G22" s="16"/>
      <c r="H22" s="2"/>
      <c r="I22" s="2">
        <f>SUM(H23:H23)</f>
        <v>0</v>
      </c>
    </row>
    <row r="23" spans="1:9" ht="15.6" x14ac:dyDescent="0.25">
      <c r="A23" s="3">
        <v>0</v>
      </c>
      <c r="B23" s="54" t="s">
        <v>38</v>
      </c>
      <c r="C23" s="55"/>
      <c r="D23" s="56"/>
      <c r="E23" s="15">
        <f>E18*G18</f>
        <v>1092.5320919999999</v>
      </c>
      <c r="F23" s="12" t="s">
        <v>35</v>
      </c>
      <c r="G23" s="18"/>
      <c r="H23" s="6">
        <f>+G23*E23</f>
        <v>0</v>
      </c>
      <c r="I23" s="1"/>
    </row>
    <row r="24" spans="1:9" x14ac:dyDescent="0.25">
      <c r="A24" s="20" t="s">
        <v>39</v>
      </c>
      <c r="B24" s="62" t="s">
        <v>43</v>
      </c>
      <c r="C24" s="63"/>
      <c r="D24" s="63"/>
      <c r="E24" s="63"/>
      <c r="F24" s="63"/>
      <c r="G24" s="63"/>
      <c r="H24" s="63"/>
      <c r="I24" s="64"/>
    </row>
    <row r="25" spans="1:9" ht="15.6" x14ac:dyDescent="0.25">
      <c r="A25" s="20">
        <v>105</v>
      </c>
      <c r="B25" s="62" t="s">
        <v>8</v>
      </c>
      <c r="C25" s="63"/>
      <c r="D25" s="64"/>
      <c r="E25" s="38">
        <v>14</v>
      </c>
      <c r="F25" s="38">
        <v>2</v>
      </c>
      <c r="G25" s="36" t="s">
        <v>26</v>
      </c>
      <c r="H25" s="6"/>
      <c r="I25" s="39">
        <f>SUM(H26:H27)</f>
        <v>0</v>
      </c>
    </row>
    <row r="26" spans="1:9" ht="15.6" x14ac:dyDescent="0.25">
      <c r="A26" s="3">
        <v>0</v>
      </c>
      <c r="B26" s="43" t="s">
        <v>44</v>
      </c>
      <c r="C26" s="44"/>
      <c r="D26" s="45"/>
      <c r="E26" s="15">
        <f>E25*F25*0.6</f>
        <v>16.8</v>
      </c>
      <c r="F26" s="19" t="s">
        <v>19</v>
      </c>
      <c r="G26" s="18"/>
      <c r="H26" s="6">
        <f>E26*G26</f>
        <v>0</v>
      </c>
      <c r="I26" s="1"/>
    </row>
    <row r="27" spans="1:9" ht="15.6" x14ac:dyDescent="0.25">
      <c r="A27" s="3">
        <v>1</v>
      </c>
      <c r="B27" s="43" t="s">
        <v>30</v>
      </c>
      <c r="C27" s="44"/>
      <c r="D27" s="45"/>
      <c r="E27" s="15">
        <f>E26*1.3</f>
        <v>21.840000000000003</v>
      </c>
      <c r="F27" s="19" t="s">
        <v>19</v>
      </c>
      <c r="G27" s="18"/>
      <c r="H27" s="6">
        <f>E27*G27</f>
        <v>0</v>
      </c>
      <c r="I27" s="1"/>
    </row>
    <row r="28" spans="1:9" x14ac:dyDescent="0.25">
      <c r="A28" s="3">
        <v>105</v>
      </c>
      <c r="B28" s="33" t="s">
        <v>9</v>
      </c>
      <c r="C28" s="44"/>
      <c r="D28" s="45"/>
      <c r="E28" s="15"/>
      <c r="F28" s="37"/>
      <c r="G28" s="18"/>
      <c r="H28" s="6"/>
      <c r="I28" s="39">
        <f>SUM(H29:H31)</f>
        <v>0</v>
      </c>
    </row>
    <row r="29" spans="1:9" ht="15.6" x14ac:dyDescent="0.25">
      <c r="A29" s="3">
        <v>0</v>
      </c>
      <c r="B29" s="43" t="s">
        <v>31</v>
      </c>
      <c r="C29" s="44"/>
      <c r="D29" s="45"/>
      <c r="E29" s="15">
        <f>E26/2</f>
        <v>8.4</v>
      </c>
      <c r="F29" s="19" t="s">
        <v>19</v>
      </c>
      <c r="G29" s="18"/>
      <c r="H29" s="6">
        <f>E29*G29</f>
        <v>0</v>
      </c>
      <c r="I29" s="1"/>
    </row>
    <row r="30" spans="1:9" ht="15.6" x14ac:dyDescent="0.25">
      <c r="A30" s="3">
        <v>1</v>
      </c>
      <c r="B30" s="43" t="s">
        <v>33</v>
      </c>
      <c r="C30" s="44"/>
      <c r="D30" s="45"/>
      <c r="E30" s="15">
        <f>E26/2</f>
        <v>8.4</v>
      </c>
      <c r="F30" s="19" t="s">
        <v>19</v>
      </c>
      <c r="G30" s="18"/>
      <c r="H30" s="6">
        <f>E30*G30</f>
        <v>0</v>
      </c>
      <c r="I30" s="1"/>
    </row>
    <row r="31" spans="1:9" ht="15.6" x14ac:dyDescent="0.25">
      <c r="A31" s="3">
        <v>2</v>
      </c>
      <c r="B31" s="43" t="s">
        <v>34</v>
      </c>
      <c r="C31" s="44"/>
      <c r="D31" s="45"/>
      <c r="E31" s="15">
        <f>E25*F25</f>
        <v>28</v>
      </c>
      <c r="F31" s="12" t="s">
        <v>35</v>
      </c>
      <c r="G31" s="18"/>
      <c r="H31" s="6">
        <f>E31*G31</f>
        <v>0</v>
      </c>
      <c r="I31" s="1"/>
    </row>
    <row r="32" spans="1:9" x14ac:dyDescent="0.25">
      <c r="A32" s="20" t="s">
        <v>49</v>
      </c>
      <c r="B32" s="50" t="s">
        <v>45</v>
      </c>
      <c r="C32" s="51"/>
      <c r="D32" s="51"/>
      <c r="E32" s="51"/>
      <c r="F32" s="51"/>
      <c r="G32" s="51"/>
      <c r="H32" s="51"/>
      <c r="I32" s="52"/>
    </row>
    <row r="33" spans="1:9" ht="15.6" x14ac:dyDescent="0.25">
      <c r="A33" s="20">
        <v>106</v>
      </c>
      <c r="B33" s="62" t="s">
        <v>8</v>
      </c>
      <c r="C33" s="63"/>
      <c r="D33" s="64"/>
      <c r="E33" s="38">
        <v>8.5</v>
      </c>
      <c r="F33" s="38">
        <v>1.5</v>
      </c>
      <c r="G33" s="36" t="s">
        <v>26</v>
      </c>
      <c r="H33" s="6"/>
      <c r="I33" s="39">
        <f>SUM(H34:H35)</f>
        <v>0</v>
      </c>
    </row>
    <row r="34" spans="1:9" ht="15.6" x14ac:dyDescent="0.25">
      <c r="A34" s="3">
        <v>0</v>
      </c>
      <c r="B34" s="43" t="s">
        <v>29</v>
      </c>
      <c r="C34" s="44"/>
      <c r="D34" s="45"/>
      <c r="E34" s="15">
        <f>E33*F33*0.6</f>
        <v>7.6499999999999995</v>
      </c>
      <c r="F34" s="19" t="s">
        <v>19</v>
      </c>
      <c r="G34" s="18"/>
      <c r="H34" s="6">
        <f>E34*G34</f>
        <v>0</v>
      </c>
      <c r="I34" s="1"/>
    </row>
    <row r="35" spans="1:9" ht="15.6" x14ac:dyDescent="0.25">
      <c r="A35" s="3">
        <v>1</v>
      </c>
      <c r="B35" s="43" t="s">
        <v>30</v>
      </c>
      <c r="C35" s="44"/>
      <c r="D35" s="45"/>
      <c r="E35" s="15">
        <f>E34*1.3</f>
        <v>9.9450000000000003</v>
      </c>
      <c r="F35" s="19" t="s">
        <v>19</v>
      </c>
      <c r="G35" s="18"/>
      <c r="H35" s="6">
        <f>E35*G35</f>
        <v>0</v>
      </c>
      <c r="I35" s="1"/>
    </row>
    <row r="36" spans="1:9" x14ac:dyDescent="0.25">
      <c r="A36" s="3">
        <v>105</v>
      </c>
      <c r="B36" s="33" t="s">
        <v>9</v>
      </c>
      <c r="C36" s="44"/>
      <c r="D36" s="45"/>
      <c r="E36" s="15"/>
      <c r="F36" s="37"/>
      <c r="G36" s="18"/>
      <c r="H36" s="6"/>
      <c r="I36" s="39">
        <f>SUM(H37:H39)</f>
        <v>0</v>
      </c>
    </row>
    <row r="37" spans="1:9" ht="15.6" x14ac:dyDescent="0.25">
      <c r="A37" s="3">
        <v>0</v>
      </c>
      <c r="B37" s="43" t="s">
        <v>31</v>
      </c>
      <c r="C37" s="44"/>
      <c r="D37" s="45"/>
      <c r="E37" s="15">
        <f>E34/2</f>
        <v>3.8249999999999997</v>
      </c>
      <c r="F37" s="19" t="s">
        <v>19</v>
      </c>
      <c r="G37" s="18"/>
      <c r="H37" s="6">
        <f>E37*G37</f>
        <v>0</v>
      </c>
      <c r="I37" s="1"/>
    </row>
    <row r="38" spans="1:9" ht="15.6" x14ac:dyDescent="0.25">
      <c r="A38" s="3">
        <v>1</v>
      </c>
      <c r="B38" s="43" t="s">
        <v>33</v>
      </c>
      <c r="C38" s="44"/>
      <c r="D38" s="45"/>
      <c r="E38" s="15">
        <f>E34/2</f>
        <v>3.8249999999999997</v>
      </c>
      <c r="F38" s="19" t="s">
        <v>19</v>
      </c>
      <c r="G38" s="18"/>
      <c r="H38" s="6">
        <f>E38*G38</f>
        <v>0</v>
      </c>
      <c r="I38" s="1"/>
    </row>
    <row r="39" spans="1:9" ht="15.6" x14ac:dyDescent="0.25">
      <c r="A39" s="3">
        <v>2</v>
      </c>
      <c r="B39" s="43" t="s">
        <v>34</v>
      </c>
      <c r="C39" s="44"/>
      <c r="D39" s="45"/>
      <c r="E39" s="15">
        <f>E33*F33</f>
        <v>12.75</v>
      </c>
      <c r="F39" s="12" t="s">
        <v>35</v>
      </c>
      <c r="G39" s="18"/>
      <c r="H39" s="6">
        <f>E39*G39</f>
        <v>0</v>
      </c>
      <c r="I39" s="1"/>
    </row>
    <row r="40" spans="1:9" x14ac:dyDescent="0.25">
      <c r="A40" s="20" t="s">
        <v>50</v>
      </c>
      <c r="B40" s="62" t="s">
        <v>10</v>
      </c>
      <c r="C40" s="63"/>
      <c r="D40" s="64"/>
      <c r="E40" s="13"/>
      <c r="F40" s="11"/>
      <c r="G40" s="16"/>
      <c r="H40" s="2"/>
      <c r="I40" s="2">
        <f>SUM(H41:H43)</f>
        <v>0</v>
      </c>
    </row>
    <row r="41" spans="1:9" x14ac:dyDescent="0.25">
      <c r="A41" s="3">
        <v>0</v>
      </c>
      <c r="B41" s="53" t="s">
        <v>48</v>
      </c>
      <c r="C41" s="53"/>
      <c r="D41" s="53"/>
      <c r="E41" s="15">
        <v>1</v>
      </c>
      <c r="F41" s="12" t="s">
        <v>22</v>
      </c>
      <c r="G41" s="18"/>
      <c r="H41" s="6">
        <f>+G41*E41</f>
        <v>0</v>
      </c>
      <c r="I41" s="2"/>
    </row>
    <row r="42" spans="1:9" x14ac:dyDescent="0.25">
      <c r="A42" s="3">
        <v>1</v>
      </c>
      <c r="B42" s="53" t="s">
        <v>15</v>
      </c>
      <c r="C42" s="53"/>
      <c r="D42" s="53"/>
      <c r="E42" s="15">
        <v>2</v>
      </c>
      <c r="F42" s="12" t="s">
        <v>11</v>
      </c>
      <c r="G42" s="18"/>
      <c r="H42" s="6">
        <f>+G42*E42</f>
        <v>0</v>
      </c>
      <c r="I42" s="1"/>
    </row>
    <row r="43" spans="1:9" x14ac:dyDescent="0.25">
      <c r="A43" s="3">
        <v>2</v>
      </c>
      <c r="B43" s="53" t="s">
        <v>21</v>
      </c>
      <c r="C43" s="53"/>
      <c r="D43" s="53"/>
      <c r="E43" s="6">
        <v>1</v>
      </c>
      <c r="F43" s="6" t="s">
        <v>22</v>
      </c>
      <c r="G43" s="6"/>
      <c r="H43" s="6">
        <f>G43</f>
        <v>0</v>
      </c>
      <c r="I43" s="1"/>
    </row>
    <row r="44" spans="1:9" x14ac:dyDescent="0.25">
      <c r="A44" s="7"/>
      <c r="B44" s="7"/>
      <c r="C44" s="30"/>
      <c r="D44" s="30"/>
      <c r="E44" s="7"/>
      <c r="F44" s="7"/>
      <c r="G44" s="7"/>
      <c r="H44" s="5" t="s">
        <v>12</v>
      </c>
      <c r="I44" s="31">
        <f>SUM(I9:I43)</f>
        <v>0</v>
      </c>
    </row>
    <row r="45" spans="1:9" x14ac:dyDescent="0.25">
      <c r="A45" s="32" t="s">
        <v>4</v>
      </c>
      <c r="B45" s="54" t="s">
        <v>16</v>
      </c>
      <c r="C45" s="55"/>
      <c r="D45" s="55"/>
      <c r="E45" s="55"/>
      <c r="F45" s="56"/>
      <c r="G45" s="9">
        <v>0.1</v>
      </c>
      <c r="H45" s="24" t="s">
        <v>13</v>
      </c>
      <c r="I45" s="10">
        <f>G45*I44</f>
        <v>0</v>
      </c>
    </row>
    <row r="46" spans="1:9" x14ac:dyDescent="0.25">
      <c r="A46" s="32"/>
      <c r="B46" s="54" t="s">
        <v>17</v>
      </c>
      <c r="C46" s="55"/>
      <c r="D46" s="55"/>
      <c r="E46" s="55"/>
      <c r="F46" s="56"/>
      <c r="G46" s="9">
        <v>1.4999999999999999E-2</v>
      </c>
      <c r="H46" s="24" t="s">
        <v>13</v>
      </c>
      <c r="I46" s="10">
        <f>G46*I44</f>
        <v>0</v>
      </c>
    </row>
    <row r="47" spans="1:9" x14ac:dyDescent="0.25">
      <c r="A47" s="32"/>
      <c r="B47" s="54" t="s">
        <v>18</v>
      </c>
      <c r="C47" s="55"/>
      <c r="D47" s="55"/>
      <c r="E47" s="55"/>
      <c r="F47" s="56"/>
      <c r="G47" s="9">
        <v>4.3499999999999997E-2</v>
      </c>
      <c r="H47" s="24" t="s">
        <v>13</v>
      </c>
      <c r="I47" s="27">
        <f>G47*I44</f>
        <v>0</v>
      </c>
    </row>
    <row r="48" spans="1:9" x14ac:dyDescent="0.25">
      <c r="A48" s="32"/>
      <c r="B48" s="54" t="s">
        <v>46</v>
      </c>
      <c r="C48" s="55"/>
      <c r="D48" s="55"/>
      <c r="E48" s="55"/>
      <c r="F48" s="56"/>
      <c r="G48" s="9">
        <v>2.5000000000000001E-2</v>
      </c>
      <c r="H48" s="24" t="s">
        <v>13</v>
      </c>
      <c r="I48" s="27">
        <f>G48*I44</f>
        <v>0</v>
      </c>
    </row>
    <row r="49" spans="1:9" x14ac:dyDescent="0.25">
      <c r="A49" s="25"/>
      <c r="B49" s="54" t="s">
        <v>23</v>
      </c>
      <c r="C49" s="55"/>
      <c r="D49" s="55"/>
      <c r="E49" s="55"/>
      <c r="F49" s="56"/>
      <c r="G49" s="23">
        <v>1E-3</v>
      </c>
      <c r="H49" s="26" t="s">
        <v>13</v>
      </c>
      <c r="I49" s="27">
        <f>G49*I44</f>
        <v>0</v>
      </c>
    </row>
    <row r="50" spans="1:9" x14ac:dyDescent="0.25">
      <c r="A50" s="25"/>
      <c r="B50" s="54" t="s">
        <v>47</v>
      </c>
      <c r="C50" s="55"/>
      <c r="D50" s="55"/>
      <c r="E50" s="55"/>
      <c r="F50" s="56"/>
      <c r="G50" s="23">
        <v>0.18</v>
      </c>
      <c r="H50" s="26" t="s">
        <v>13</v>
      </c>
      <c r="I50" s="27">
        <f>G50*I45</f>
        <v>0</v>
      </c>
    </row>
    <row r="51" spans="1:9" x14ac:dyDescent="0.25">
      <c r="A51" s="25"/>
      <c r="B51" s="54" t="s">
        <v>24</v>
      </c>
      <c r="C51" s="55"/>
      <c r="D51" s="55"/>
      <c r="E51" s="55"/>
      <c r="F51" s="56"/>
      <c r="G51" s="23">
        <v>1.2999999999999999E-2</v>
      </c>
      <c r="H51" s="26" t="s">
        <v>13</v>
      </c>
      <c r="I51" s="27">
        <f>G51*I44</f>
        <v>0</v>
      </c>
    </row>
    <row r="52" spans="1:9" x14ac:dyDescent="0.25">
      <c r="A52" s="28" t="s">
        <v>4</v>
      </c>
      <c r="B52" s="58" t="s">
        <v>7</v>
      </c>
      <c r="C52" s="59"/>
      <c r="D52" s="59"/>
      <c r="E52" s="59"/>
      <c r="F52" s="59"/>
      <c r="G52" s="59"/>
      <c r="H52" s="60"/>
      <c r="I52" s="40">
        <f>SUM(I44:I51)</f>
        <v>0</v>
      </c>
    </row>
    <row r="53" spans="1:9" x14ac:dyDescent="0.25">
      <c r="A53" s="4"/>
      <c r="B53" s="21"/>
      <c r="C53" s="21"/>
      <c r="D53" s="21"/>
      <c r="E53" s="29"/>
      <c r="F53" s="22"/>
      <c r="G53" s="29"/>
      <c r="H53" s="61"/>
      <c r="I53" s="61"/>
    </row>
    <row r="54" spans="1:9" x14ac:dyDescent="0.25">
      <c r="A54" s="47"/>
      <c r="B54" s="57"/>
      <c r="C54" s="57"/>
      <c r="D54" s="57"/>
      <c r="E54" s="34"/>
      <c r="F54" s="35"/>
      <c r="G54" s="34"/>
      <c r="H54" s="34"/>
      <c r="I54" s="5"/>
    </row>
    <row r="55" spans="1:9" x14ac:dyDescent="0.25">
      <c r="A55" s="47"/>
      <c r="B55" s="57"/>
      <c r="C55" s="57"/>
      <c r="D55" s="57"/>
      <c r="E55" s="34"/>
      <c r="F55" s="35"/>
      <c r="G55" s="34"/>
      <c r="H55" s="34"/>
      <c r="I55" s="5"/>
    </row>
    <row r="56" spans="1:9" x14ac:dyDescent="0.25">
      <c r="A56" s="30"/>
      <c r="B56" s="30"/>
      <c r="C56" s="30"/>
      <c r="D56" s="30"/>
      <c r="E56" s="30"/>
      <c r="F56" s="30"/>
      <c r="G56" s="30"/>
      <c r="H56" s="30"/>
      <c r="I56" s="30"/>
    </row>
  </sheetData>
  <mergeCells count="42">
    <mergeCell ref="B8:D8"/>
    <mergeCell ref="A1:I1"/>
    <mergeCell ref="A2:I2"/>
    <mergeCell ref="A4:I4"/>
    <mergeCell ref="A5:I5"/>
    <mergeCell ref="A6:G6"/>
    <mergeCell ref="H6:I6"/>
    <mergeCell ref="A7:G7"/>
    <mergeCell ref="H7:I7"/>
    <mergeCell ref="B20:D20"/>
    <mergeCell ref="B9:I9"/>
    <mergeCell ref="B10:D10"/>
    <mergeCell ref="B11:D11"/>
    <mergeCell ref="B12:D12"/>
    <mergeCell ref="B13:D13"/>
    <mergeCell ref="B14:D14"/>
    <mergeCell ref="B15:D15"/>
    <mergeCell ref="B16:D16"/>
    <mergeCell ref="B17:I17"/>
    <mergeCell ref="B18:D18"/>
    <mergeCell ref="B19:D19"/>
    <mergeCell ref="B21:D21"/>
    <mergeCell ref="B22:D22"/>
    <mergeCell ref="B23:D23"/>
    <mergeCell ref="B40:D40"/>
    <mergeCell ref="B42:D42"/>
    <mergeCell ref="B24:I24"/>
    <mergeCell ref="B25:D25"/>
    <mergeCell ref="B33:D33"/>
    <mergeCell ref="B41:D41"/>
    <mergeCell ref="B55:D55"/>
    <mergeCell ref="B54:D54"/>
    <mergeCell ref="B49:F49"/>
    <mergeCell ref="B50:F50"/>
    <mergeCell ref="B51:F51"/>
    <mergeCell ref="B52:H52"/>
    <mergeCell ref="H53:I53"/>
    <mergeCell ref="B43:D43"/>
    <mergeCell ref="B45:F45"/>
    <mergeCell ref="B46:F46"/>
    <mergeCell ref="B47:F47"/>
    <mergeCell ref="B48:F48"/>
  </mergeCells>
  <printOptions horizontalCentered="1"/>
  <pageMargins left="0.39370078740157483" right="0.39370078740157483" top="0.39370078740157483" bottom="0.59055118110236227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Remodelado Con Badenes</vt:lpstr>
      <vt:lpstr>'Remodelado Con Badenes'!Área_de_impresión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de Santiago</dc:creator>
  <cp:lastModifiedBy>pc</cp:lastModifiedBy>
  <cp:lastPrinted>2025-10-18T02:24:01Z</cp:lastPrinted>
  <dcterms:created xsi:type="dcterms:W3CDTF">1999-09-23T17:55:17Z</dcterms:created>
  <dcterms:modified xsi:type="dcterms:W3CDTF">2025-11-03T21:36:12Z</dcterms:modified>
</cp:coreProperties>
</file>